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<sst xmlns="http://schemas.openxmlformats.org/spreadsheetml/2006/main" count="2219" uniqueCount="1207">
  <si>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</si>
  <si>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</si>
  <si>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</si>
  <si>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</si>
  <si>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</si>
  <si>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</si>
  <si>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</si>
  <si>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</si>
  <si>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</si>
  <si>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</si>
  <si>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</si>
  <si>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</si>
  <si>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</si>
  <si>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</si>
  <si>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</si>
  <si>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</si>
  <si>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</si>
  <si>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</si>
  <si>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</si>
  <si>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</si>
  <si>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</si>
  <si>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</si>
  <si>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</si>
  <si>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</si>
  <si>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</si>
  <si>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</si>
  <si>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</si>
  <si>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</si>
  <si>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</si>
  <si>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</si>
  <si>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</si>
  <si>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</si>
  <si>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</si>
  <si>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</si>
  <si>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</si>
  <si>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</si>
  <si>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</si>
  <si>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</si>
  <si>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</si>
  <si>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</si>
  <si>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</si>
  <si>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</si>
  <si>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</si>
  <si>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</si>
  <si>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</si>
  <si>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</si>
  <si>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</si>
  <si>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</si>
  <si>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</si>
  <si>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</si>
  <si>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</si>
  <si>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</si>
  <si>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</si>
  <si>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</si>
  <si>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</si>
  <si>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</si>
  <si>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</si>
  <si>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</si>
  <si>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</si>
  <si>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</si>
  <si>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</si>
  <si>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</si>
  <si>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</si>
  <si>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</si>
  <si>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</si>
  <si>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</si>
  <si>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</si>
  <si>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</si>
  <si>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</si>
  <si>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</si>
  <si>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</si>
  <si>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</si>
  <si>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</si>
  <si>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</si>
  <si>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</si>
  <si>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</si>
  <si>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</si>
  <si>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</si>
  <si>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</si>
  <si>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</si>
  <si>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</si>
  <si>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</si>
  <si>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</si>
  <si>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</si>
  <si>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</si>
  <si>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</si>
  <si>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</si>
  <si>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</si>
  <si>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</si>
  <si>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</si>
  <si>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</si>
  <si>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</si>
  <si>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</si>
  <si>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</si>
  <si>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</si>
  <si>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</si>
  <si>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</si>
  <si>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</si>
  <si>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</si>
  <si>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</si>
  <si>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</si>
  <si>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</si>
  <si>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</si>
  <si>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</si>
  <si>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</si>
  <si>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</si>
  <si>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</si>
  <si>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</si>
  <si>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</si>
  <si>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</si>
  <si>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</si>
  <si>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</si>
  <si>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</si>
  <si>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</si>
  <si>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</si>
  <si>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</si>
  <si>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</si>
  <si>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</si>
  <si>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</si>
  <si>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</si>
  <si>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</si>
  <si>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</si>
  <si>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</si>
  <si>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</si>
  <si>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</si>
  <si>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</si>
  <si>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</si>
  <si>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</si>
  <si>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</si>
  <si>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</si>
  <si>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</si>
  <si>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</si>
  <si>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</si>
  <si>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</si>
  <si>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</si>
  <si>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</si>
  <si>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</si>
  <si>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</si>
  <si>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</si>
  <si>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</si>
  <si>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</si>
  <si>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</si>
  <si>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</si>
  <si>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</si>
  <si>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</si>
  <si>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</si>
  <si>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</si>
  <si>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</si>
  <si>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</si>
  <si>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</si>
  <si>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</si>
  <si>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</si>
  <si>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</si>
  <si>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</si>
  <si>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</si>
  <si>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</si>
  <si>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</si>
  <si>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</si>
  <si>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</si>
  <si>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</si>
  <si>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</si>
  <si>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</si>
  <si>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</si>
  <si>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</si>
  <si>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</si>
  <si>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</si>
  <si>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</si>
  <si>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</si>
  <si>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</si>
  <si>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</si>
  <si>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</si>
  <si>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</si>
  <si>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</si>
  <si>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</si>
  <si>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</si>
  <si>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</si>
  <si>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</si>
  <si>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</si>
  <si>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</si>
  <si>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</si>
  <si>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</si>
  <si>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</si>
  <si>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</si>
  <si>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</si>
  <si>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</si>
  <si>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</si>
  <si>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</si>
  <si>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</si>
  <si>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</si>
  <si>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</si>
  <si>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</si>
  <si>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</si>
  <si>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</si>
  <si>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</si>
  <si>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</si>
  <si>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</si>
  <si>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</si>
  <si>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</si>
  <si>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</si>
  <si>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</si>
  <si>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</si>
  <si>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</si>
  <si>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</si>
  <si>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</si>
  <si>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</si>
  <si>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</si>
  <si>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</si>
  <si>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</si>
  <si>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</si>
  <si>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</si>
  <si>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</si>
  <si>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</si>
  <si>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</si>
  <si>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</si>
  <si>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</si>
  <si>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</si>
  <si>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</si>
  <si>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</si>
  <si>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</si>
  <si>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</si>
  <si>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</si>
  <si>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</si>
  <si>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</si>
  <si>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</si>
  <si>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</si>
  <si>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</si>
  <si>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</si>
  <si>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</si>
  <si>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</si>
  <si>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</si>
  <si>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</si>
  <si>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</si>
  <si>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</si>
  <si>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</si>
  <si>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</si>
  <si>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</si>
  <si>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</si>
  <si>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</si>
  <si>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</si>
  <si>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</si>
  <si>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</si>
  <si>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</si>
  <si>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</si>
  <si>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</si>
  <si>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</si>
  <si>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</si>
  <si>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</si>
  <si>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</si>
  <si>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</si>
  <si>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</si>
  <si>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</si>
  <si>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</si>
  <si>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</si>
  <si>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</si>
  <si>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</si>
  <si>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</si>
  <si>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</si>
  <si>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</si>
  <si>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</si>
  <si>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</si>
  <si>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</si>
  <si>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</si>
  <si>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</si>
  <si>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</si>
  <si>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</si>
  <si>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</si>
  <si>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</si>
  <si>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</si>
  <si>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</si>
  <si>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</si>
  <si>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</si>
  <si>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</si>
  <si>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</si>
  <si>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</si>
  <si>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</si>
  <si>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</si>
  <si>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</si>
  <si>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</si>
  <si>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</si>
  <si>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</si>
  <si>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</si>
  <si>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</si>
  <si>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</si>
  <si>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</si>
  <si>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</si>
  <si>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</si>
  <si>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</si>
  <si>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</si>
  <si>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</si>
  <si>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</si>
  <si>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</si>
  <si>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</si>
  <si>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</si>
  <si>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</si>
  <si>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</si>
  <si>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</si>
  <si>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</si>
  <si>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</si>
  <si>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</si>
  <si>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</si>
  <si>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</si>
  <si>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</si>
  <si>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</si>
  <si>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</si>
  <si>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</si>
  <si>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</si>
  <si>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</si>
  <si>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</si>
  <si>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</si>
  <si>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</si>
  <si>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</si>
  <si>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</si>
  <si>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</si>
  <si>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</si>
  <si>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</si>
  <si>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</si>
  <si>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</si>
  <si>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</si>
  <si>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</si>
  <si>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</si>
  <si>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</si>
  <si>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</si>
  <si>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</si>
  <si>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</si>
  <si>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</si>
  <si>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</si>
  <si>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</si>
  <si>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</si>
  <si>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</si>
  <si>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</si>
  <si>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</si>
  <si>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</si>
  <si>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</si>
  <si>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</si>
  <si>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</si>
  <si>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</si>
  <si>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</si>
  <si>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</si>
  <si>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</si>
  <si>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</si>
  <si>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</si>
  <si>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</si>
  <si>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</si>
  <si>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</si>
  <si>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</si>
  <si>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</si>
  <si>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</si>
  <si>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</si>
  <si>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</si>
  <si>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</si>
  <si>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</si>
  <si>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</si>
  <si>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</si>
  <si>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</si>
  <si>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</si>
  <si>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</si>
  <si>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</si>
  <si>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</si>
  <si>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</si>
  <si>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</si>
  <si>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</si>
  <si>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</si>
  <si>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</si>
  <si>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</si>
  <si>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</si>
  <si>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</si>
  <si>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</si>
  <si>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</si>
  <si>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</si>
  <si>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</si>
  <si>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</si>
  <si>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</si>
  <si>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</si>
  <si>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</si>
  <si>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</si>
  <si>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</si>
  <si>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</si>
  <si>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</si>
  <si>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</si>
  <si>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</si>
  <si>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</si>
  <si>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</si>
  <si>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</si>
  <si>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</si>
  <si>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</si>
  <si>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</si>
  <si>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</si>
  <si>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</si>
  <si>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</si>
  <si>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</si>
  <si>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</si>
  <si>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</si>
  <si>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</si>
  <si>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</si>
  <si>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</si>
  <si>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</si>
  <si>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</si>
  <si>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</si>
  <si>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</si>
  <si>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</si>
  <si>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</si>
  <si>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</si>
  <si>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</si>
  <si>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</si>
  <si>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</si>
  <si>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</si>
  <si>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</si>
  <si>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</si>
  <si>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</si>
  <si>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</si>
  <si>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</si>
  <si>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</si>
  <si>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</si>
  <si>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</si>
  <si>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</si>
  <si>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</si>
  <si>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</si>
  <si>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</si>
  <si>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</si>
  <si>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</si>
  <si>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</si>
  <si>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</si>
  <si>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</si>
  <si>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</si>
  <si>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</si>
  <si>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</si>
  <si>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</si>
  <si>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</si>
  <si>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</si>
  <si>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</si>
  <si>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</si>
  <si>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</si>
  <si>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</si>
  <si>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</si>
  <si>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</si>
  <si>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</si>
  <si>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</si>
  <si>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</si>
  <si>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</si>
  <si>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</si>
  <si>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</si>
  <si>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</si>
  <si>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</si>
  <si>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</si>
  <si>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</si>
  <si>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</si>
  <si>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</si>
  <si>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</si>
  <si>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</si>
  <si>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</si>
  <si>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</si>
  <si>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</si>
  <si>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</si>
  <si>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</si>
  <si>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</si>
  <si>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</si>
  <si>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</si>
  <si>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</si>
  <si>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</si>
  <si>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</si>
  <si>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</si>
  <si>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</si>
  <si>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</si>
  <si>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</si>
  <si>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</si>
  <si>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</si>
  <si>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</si>
  <si>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</si>
  <si>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</si>
  <si>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</si>
  <si>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</si>
  <si>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</si>
  <si>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</si>
  <si>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</si>
  <si>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</si>
  <si>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</si>
  <si>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</si>
  <si>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</si>
  <si>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</si>
  <si>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</si>
  <si>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</si>
  <si>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</si>
  <si>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</si>
  <si>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</si>
  <si>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</si>
  <si>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</si>
  <si>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</si>
  <si>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</si>
  <si>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</si>
  <si>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</si>
  <si>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</si>
  <si>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</si>
  <si>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</si>
  <si>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</si>
  <si>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</si>
  <si>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</si>
  <si>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</si>
  <si>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</si>
  <si>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</si>
  <si>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</si>
  <si>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</si>
  <si>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</si>
  <si>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</si>
  <si>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</si>
  <si>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</si>
  <si>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</si>
  <si>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</si>
  <si>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</si>
  <si>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</si>
  <si>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</si>
  <si>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</si>
  <si>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</si>
  <si>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</si>
  <si>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</si>
  <si>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</si>
  <si>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</si>
  <si>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</si>
  <si>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</si>
  <si>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</si>
  <si>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</si>
  <si>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</si>
  <si>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</si>
  <si>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</si>
  <si>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</si>
  <si>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</si>
  <si>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</si>
  <si>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</si>
  <si>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</si>
  <si>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</si>
  <si>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</si>
  <si>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</si>
  <si>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</si>
  <si>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</si>
  <si>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</si>
  <si>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</si>
  <si>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</si>
  <si>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</si>
  <si>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</si>
  <si>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</si>
  <si>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</si>
  <si>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</si>
  <si>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</si>
  <si>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</si>
  <si>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</si>
  <si>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</si>
  <si>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</si>
  <si>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</si>
  <si>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</si>
  <si>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</si>
  <si>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</si>
  <si>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</si>
  <si>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</si>
  <si>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</si>
  <si>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</si>
  <si>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</si>
  <si>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</si>
  <si>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</si>
  <si>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</si>
  <si>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</si>
  <si>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</si>
  <si>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</si>
  <si>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</si>
  <si>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</si>
  <si>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</si>
  <si>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</si>
  <si>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</si>
  <si>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</si>
  <si>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</si>
  <si>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</si>
  <si>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</si>
  <si>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</si>
  <si>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</si>
  <si>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</si>
  <si>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</si>
  <si>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</si>
  <si>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</si>
  <si>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</si>
  <si>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</si>
  <si>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</si>
  <si>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</si>
  <si>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</si>
  <si>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</si>
  <si>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</si>
  <si>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</si>
  <si>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</si>
  <si>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</si>
  <si>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</si>
  <si>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</si>
  <si>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</si>
  <si>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</si>
  <si>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</si>
  <si>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</si>
  <si>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</si>
  <si>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</si>
  <si>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</si>
  <si>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</si>
  <si>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</si>
  <si>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</si>
  <si>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</si>
  <si>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</si>
  <si>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</si>
  <si>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</si>
  <si>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</si>
  <si>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</si>
  <si>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</si>
  <si>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</si>
  <si>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</si>
  <si>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</si>
  <si>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</si>
  <si>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</si>
  <si>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</si>
  <si>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</si>
  <si>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</si>
  <si>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</si>
  <si>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</si>
  <si>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</si>
  <si>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</si>
  <si>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</si>
  <si>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</si>
  <si>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</si>
  <si>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</si>
  <si>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</si>
  <si>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</si>
  <si>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</si>
  <si>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</si>
  <si>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</si>
  <si>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</si>
  <si>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</si>
  <si>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</si>
  <si>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</si>
  <si>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</si>
  <si>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</si>
  <si>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</si>
  <si>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</si>
  <si>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</si>
  <si>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</si>
  <si>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</si>
  <si>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</si>
  <si>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</si>
  <si>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</si>
  <si>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</si>
  <si>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</si>
  <si>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</si>
  <si>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</si>
  <si>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</si>
  <si>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</si>
  <si>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</si>
  <si>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</si>
  <si>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</si>
  <si>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</si>
  <si>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</si>
  <si>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</si>
  <si>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</si>
  <si>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</si>
  <si>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</si>
  <si>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</si>
  <si>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</si>
  <si>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</si>
  <si>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</si>
  <si>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</si>
  <si>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</si>
  <si>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</si>
  <si>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</si>
  <si>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</si>
  <si>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</si>
  <si>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</si>
  <si>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</si>
  <si>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</si>
  <si>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</si>
  <si>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</si>
  <si>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</si>
  <si>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</si>
  <si>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</si>
  <si>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</si>
  <si>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</si>
  <si>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</si>
  <si>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</si>
  <si>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</si>
  <si>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</si>
  <si>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</si>
  <si>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</si>
  <si>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</si>
  <si>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</si>
  <si>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</si>
  <si>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</si>
  <si>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</si>
  <si>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</si>
  <si>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</si>
  <si>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</si>
  <si>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</si>
  <si>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</si>
  <si>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</si>
  <si>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</si>
  <si>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</si>
  <si>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</si>
  <si>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</si>
  <si>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</si>
  <si>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</si>
  <si>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</si>
  <si>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</si>
  <si>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</si>
  <si>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</si>
  <si>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</si>
  <si>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</si>
  <si>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</si>
  <si>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</si>
  <si>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</si>
  <si>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</si>
  <si>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</si>
  <si>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</si>
  <si>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</si>
  <si>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</si>
  <si>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</si>
  <si>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</si>
  <si>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</si>
  <si>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</si>
  <si>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</si>
  <si>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</si>
  <si>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</si>
  <si>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</si>
  <si>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</si>
  <si>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</si>
  <si>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</si>
  <si>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</si>
  <si>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</si>
  <si>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</si>
  <si>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</si>
  <si>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</si>
  <si>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</si>
  <si>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</si>
  <si>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</si>
  <si>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</si>
  <si>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</si>
  <si>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</si>
  <si>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</si>
  <si>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</si>
  <si>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</si>
  <si>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</si>
  <si>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</si>
  <si>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</si>
  <si>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</si>
  <si>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</si>
  <si>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</si>
  <si>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</si>
  <si>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</si>
  <si>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</si>
  <si>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</si>
  <si>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</si>
  <si>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</si>
  <si>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</si>
  <si>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</si>
  <si>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</si>
  <si>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</si>
  <si>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</si>
  <si>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</si>
  <si>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</si>
  <si>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</si>
  <si>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</si>
  <si>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</si>
  <si>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</si>
  <si>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</si>
  <si>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</si>
  <si>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</si>
  <si>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</si>
  <si>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</si>
  <si>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</si>
  <si>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</si>
  <si>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</si>
  <si>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</si>
  <si>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</si>
  <si>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</si>
  <si>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</si>
  <si>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</si>
  <si>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</si>
  <si>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</si>
  <si>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</si>
  <si>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</si>
  <si>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</si>
  <si>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</si>
  <si>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</si>
  <si>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</si>
  <si>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</si>
  <si>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</si>
  <si>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</si>
  <si>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</si>
  <si>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</si>
  <si>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</si>
  <si>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</si>
  <si>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</si>
  <si>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</si>
  <si>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</si>
  <si>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</si>
  <si>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</si>
  <si>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</si>
  <si>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</si>
  <si>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</si>
  <si>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</si>
  <si>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</si>
  <si>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</si>
  <si>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</si>
  <si>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</si>
  <si>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</si>
  <si>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</si>
  <si>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</si>
  <si>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</si>
  <si>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</si>
  <si>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</si>
  <si>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</si>
  <si>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</si>
  <si>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</si>
  <si>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</si>
  <si>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</si>
  <si>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</si>
  <si>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</si>
  <si>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</si>
  <si>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</si>
  <si>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</si>
  <si>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</si>
  <si>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</si>
  <si>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</si>
  <si>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</si>
  <si>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</si>
  <si>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</si>
  <si>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</si>
  <si>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</si>
  <si>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</si>
  <si>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</si>
  <si>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</si>
  <si>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</si>
  <si>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</si>
  <si>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</si>
  <si>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</si>
  <si>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</si>
  <si>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</si>
  <si>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</si>
  <si>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</si>
  <si>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</si>
  <si>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</si>
  <si>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</si>
  <si>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</si>
  <si>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</si>
  <si>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</si>
  <si>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</si>
  <si>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</si>
  <si>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</si>
  <si>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</si>
  <si>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</si>
  <si>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</si>
  <si>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</si>
  <si>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</si>
  <si>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</si>
  <si>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</si>
  <si>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</si>
  <si>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</si>
  <si>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</si>
  <si>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</si>
  <si>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</si>
  <si>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</si>
  <si>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</si>
  <si>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</si>
  <si>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</si>
  <si>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</si>
  <si>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</si>
  <si>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</si>
  <si>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</si>
  <si>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</si>
  <si>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</si>
  <si>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</si>
  <si>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</si>
  <si>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</si>
  <si>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</si>
  <si>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</si>
  <si>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</si>
  <si>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</si>
  <si>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</si>
  <si>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</si>
  <si>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</si>
  <si>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</si>
  <si>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</si>
  <si>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</si>
  <si>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</si>
  <si>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</si>
  <si>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</si>
  <si>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</si>
  <si>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</si>
  <si>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</si>
  <si>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</si>
  <si>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</si>
  <si>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</si>
  <si>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</si>
  <si>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</si>
  <si>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</si>
  <si>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</si>
  <si>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</si>
  <si>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</si>
  <si>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</si>
  <si>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</si>
  <si>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</si>
  <si>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</si>
  <si>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</si>
  <si>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</si>
  <si>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</si>
  <si>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</si>
  <si>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</si>
  <si>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</si>
  <si>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</si>
  <si>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</si>
  <si>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</si>
  <si>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</si>
  <si>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</si>
  <si>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</si>
  <si>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</si>
  <si>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</si>
  <si>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</si>
  <si>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</si>
  <si>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</si>
  <si>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</si>
  <si>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</si>
  <si>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</si>
  <si>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</si>
  <si>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</si>
  <si>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</si>
  <si>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</si>
  <si>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</si>
  <si>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</si>
  <si>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</si>
  <si>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</si>
  <si>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</si>
  <si>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</si>
  <si>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</si>
  <si>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</si>
  <si>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</si>
  <si>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</si>
  <si>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</si>
  <si>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</si>
  <si>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</si>
  <si>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</si>
  <si>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</si>
  <si>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</si>
  <si>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</si>
  <si>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</si>
  <si>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</si>
  <si>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</si>
  <si>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</si>
  <si>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</si>
  <si>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</si>
  <si>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</si>
  <si>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</si>
  <si>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</si>
  <si>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</si>
  <si>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</si>
  <si>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</si>
  <si>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</si>
  <si>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</si>
  <si>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</si>
  <si>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</si>
  <si>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</si>
  <si>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</si>
  <si>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</si>
  <si>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</si>
  <si>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</si>
  <si>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</si>
  <si>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</si>
  <si>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</si>
  <si>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</si>
  <si>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</si>
  <si>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</si>
  <si>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</si>
  <si>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</si>
  <si>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</si>
  <si>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</si>
  <si>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</si>
  <si>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</si>
  <si>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</si>
  <si>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</si>
  <si>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</si>
  <si>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</si>
  <si>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</si>
  <si>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</si>
  <si>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</si>
  <si>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</si>
  <si>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</si>
  <si>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</si>
  <si>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</si>
  <si>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</si>
  <si>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</si>
  <si>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</si>
  <si>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</si>
  <si>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</si>
  <si>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</si>
  <si>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</si>
  <si>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</si>
  <si>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</si>
  <si>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</si>
  <si>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</si>
  <si>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</si>
  <si>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</si>
  <si>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</si>
  <si>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</si>
  <si>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</si>
  <si>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</si>
  <si>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</si>
  <si>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</si>
  <si>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</si>
  <si>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</si>
  <si>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</si>
  <si>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</si>
  <si>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</si>
  <si>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</si>
  <si>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</si>
  <si>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</si>
  <si>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</si>
  <si>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</si>
  <si>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</si>
  <si>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</si>
  <si>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</si>
  <si>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</si>
  <si>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</si>
  <si>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</si>
  <si>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</si>
  <si>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</si>
  <si>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</si>
  <si>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</si>
  <si>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</si>
  <si>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</si>
  <si>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</si>
  <si>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</si>
  <si>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</si>
  <si>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</si>
  <si>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</si>
  <si>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</si>
  <si>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</si>
  <si>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</si>
  <si>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</si>
  <si>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</si>
  <si>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</si>
  <si>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</si>
  <si>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</si>
  <si>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</si>
  <si>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</si>
  <si>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</si>
  <si>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</si>
  <si>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</si>
  <si>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</si>
  <si>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</si>
  <si>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</si>
  <si>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</si>
  <si>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</si>
  <si>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</si>
  <si>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</si>
  <si>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</si>
  <si>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</si>
  <si>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</si>
  <si>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</si>
  <si>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</si>
  <si>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</si>
  <si>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</si>
  <si>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</si>
  <si>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</si>
  <si>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</si>
  <si>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</si>
  <si>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</si>
  <si>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</si>
  <si>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</si>
  <si>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</si>
  <si>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</si>
  <si>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</si>
  <si>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</si>
  <si>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</si>
  <si>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</si>
  <si>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</si>
  <si>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</si>
  <si>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</si>
  <si>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</si>
  <si>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</si>
  <si>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</si>
  <si>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</si>
  <si>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</si>
  <si>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</si>
  <si>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</si>
  <si>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</si>
  <si>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</si>
  <si>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</si>
  <si>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</si>
  <si>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</si>
  <si>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</si>
  <si>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</si>
  <si>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</si>
  <si>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</si>
  <si>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</si>
  <si>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</si>
  <si>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</si>
  <si>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</si>
  <si>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</si>
  <si>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</si>
  <si>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</si>
  <si>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</si>
  <si>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</si>
  <si>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</si>
  <si>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</si>
  <si>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</si>
  <si>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</si>
  <si>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</si>
  <si>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</si>
  <si>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</si>
  <si>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</si>
  <si>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</si>
  <si>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</si>
  <si>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</si>
  <si>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</si>
  <si>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</si>
  <si>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</si>
  <si>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</si>
  <si>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</si>
  <si>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</si>
  <si>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</si>
  <si>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</si>
  <si>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</si>
  <si>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</si>
  <si>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</si>
  <si>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</si>
  <si>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</si>
  <si>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</si>
  <si>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</si>
  <si>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</si>
  <si>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</si>
  <si>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</si>
  <si>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</si>
  <si>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</si>
  <si>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</si>
  <si>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</si>
  <si>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</si>
  <si>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</si>
  <si>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</si>
  <si>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</si>
  <si>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</si>
  <si>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</si>
  <si>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</si>
  <si>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</si>
  <si>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</si>
  <si>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</si>
  <si>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</si>
  <si>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</si>
  <si>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</si>
  <si>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</si>
  <si>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</si>
  <si>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</si>
  <si>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</si>
  <si>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</si>
  <si>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</si>
  <si>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</si>
  <si>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</si>
  <si>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</si>
  <si>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</si>
  <si>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</si>
  <si>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</si>
  <si>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</si>
  <si>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</si>
  <si>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</si>
  <si>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</si>
  <si>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</si>
  <si>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</si>
  <si>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</si>
  <si>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</si>
  <si>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</si>
  <si>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</si>
  <si>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</si>
  <si>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</si>
  <si>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</si>
  <si>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</si>
  <si>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</si>
  <si>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</si>
  <si>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</si>
  <si>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</si>
  <si>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</si>
  <si>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</si>
  <si>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</si>
  <si>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</si>
  <si>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</si>
  <si>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</si>
  <si>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</si>
  <si>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</si>
  <si>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</si>
  <si>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</si>
  <si>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</si>
  <si>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</si>
  <si>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</si>
  <si>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</si>
  <si>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</si>
  <si>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</si>
  <si>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</si>
  <si>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</si>
  <si>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</si>
  <si>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</si>
  <si>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</si>
  <si>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</si>
  <si>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</si>
  <si>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</si>
  <si>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</si>
  <si>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</si>
  <si>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</si>
  <si>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</si>
  <si>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</si>
  <si>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</si>
  <si>
    <t>IRENE  VERA</t>
  </si>
  <si>
    <t>67 - 675156</t>
  </si>
  <si>
    <t>ENCARGADA DE CONTABILIDAD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</si>
</sst>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1200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1202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89" zoomScaleNormal="89" zoomScalePageLayoutView="0" workbookViewId="0" topLeftCell="A7">
      <selection activeCell="G87" sqref="G87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1203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999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99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1206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1205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1306972</v>
      </c>
      <c r="H17" s="89">
        <f>SUM(H18:H21)</f>
        <v>0</v>
      </c>
      <c r="I17" s="89">
        <f>SUM(I18:I21)</f>
        <v>5092559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752097</v>
      </c>
      <c r="H18" s="93"/>
      <c r="I18" s="93">
        <v>2326689</v>
      </c>
      <c r="J18" s="93"/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258052</v>
      </c>
      <c r="H19" s="93"/>
      <c r="I19" s="93">
        <v>1223083</v>
      </c>
      <c r="J19" s="93"/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108873</v>
      </c>
      <c r="H20" s="93"/>
      <c r="I20" s="93">
        <v>1542787</v>
      </c>
      <c r="J20" s="93"/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187950</v>
      </c>
      <c r="H21" s="93"/>
      <c r="I21" s="93"/>
      <c r="J21" s="93"/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1513782</v>
      </c>
      <c r="H22" s="89">
        <f>SUM(H23:H34)</f>
        <v>0</v>
      </c>
      <c r="I22" s="89">
        <f>SUM(I23:I34)</f>
        <v>437327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3469</v>
      </c>
      <c r="H23" s="93"/>
      <c r="I23" s="93">
        <v>9241</v>
      </c>
      <c r="J23" s="93"/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8680</v>
      </c>
      <c r="H24" s="93"/>
      <c r="I24" s="93">
        <v>336</v>
      </c>
      <c r="J24" s="93"/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60818</v>
      </c>
      <c r="H25" s="93"/>
      <c r="I25" s="93">
        <v>163075</v>
      </c>
      <c r="J25" s="93"/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91943</v>
      </c>
      <c r="H26" s="93"/>
      <c r="I26" s="93">
        <v>65325</v>
      </c>
      <c r="J26" s="93"/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372398</v>
      </c>
      <c r="H27" s="93"/>
      <c r="I27" s="93">
        <v>127244</v>
      </c>
      <c r="J27" s="93"/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14769</v>
      </c>
      <c r="H28" s="93"/>
      <c r="I28" s="93">
        <v>28948</v>
      </c>
      <c r="J28" s="93"/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11068</v>
      </c>
      <c r="H29" s="93"/>
      <c r="I29" s="93">
        <v>1269</v>
      </c>
      <c r="J29" s="93"/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864673</v>
      </c>
      <c r="H30" s="93"/>
      <c r="I30" s="93">
        <v>8102</v>
      </c>
      <c r="J30" s="93"/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50262</v>
      </c>
      <c r="H31" s="93"/>
      <c r="I31" s="93">
        <v>6437</v>
      </c>
      <c r="J31" s="93"/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15958</v>
      </c>
      <c r="H32" s="93"/>
      <c r="I32" s="93">
        <v>6747</v>
      </c>
      <c r="J32" s="93"/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11544</v>
      </c>
      <c r="H33" s="93"/>
      <c r="I33" s="93">
        <v>10663</v>
      </c>
      <c r="J33" s="93"/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8200</v>
      </c>
      <c r="H34" s="93"/>
      <c r="I34" s="93">
        <v>9940</v>
      </c>
      <c r="J34" s="93"/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0</v>
      </c>
      <c r="I35" s="89">
        <f>SUM(I36:I37)</f>
        <v>0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/>
      <c r="H36" s="93"/>
      <c r="I36" s="93"/>
      <c r="J36" s="93"/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/>
      <c r="H37" s="93"/>
      <c r="I37" s="93"/>
      <c r="J37" s="93"/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1190527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171379</v>
      </c>
      <c r="H39" s="93"/>
      <c r="I39" s="93"/>
      <c r="J39" s="93"/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1019148</v>
      </c>
      <c r="H40" s="93"/>
      <c r="I40" s="93"/>
      <c r="J40" s="93"/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/>
      <c r="H41" s="93"/>
      <c r="I41" s="93"/>
      <c r="J41" s="93"/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/>
      <c r="H42" s="93"/>
      <c r="I42" s="93"/>
      <c r="J42" s="93"/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/>
      <c r="H43" s="93"/>
      <c r="I43" s="93"/>
      <c r="J43" s="93"/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/>
      <c r="H44" s="93"/>
      <c r="I44" s="93"/>
      <c r="J44" s="93"/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/>
      <c r="H46" s="93"/>
      <c r="I46" s="93"/>
      <c r="J46" s="93"/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1889</v>
      </c>
      <c r="H47" s="89">
        <f>SUM(H48:H50)</f>
        <v>0</v>
      </c>
      <c r="I47" s="89">
        <f>SUM(I48:I50)</f>
        <v>4077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1159</v>
      </c>
      <c r="H48" s="93"/>
      <c r="I48" s="93">
        <v>4077</v>
      </c>
      <c r="J48" s="93"/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199</v>
      </c>
      <c r="H49" s="93"/>
      <c r="I49" s="93"/>
      <c r="J49" s="93"/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531</v>
      </c>
      <c r="H50" s="93"/>
      <c r="I50" s="93"/>
      <c r="J50" s="93"/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32998</v>
      </c>
      <c r="H51" s="89">
        <f>SUM(H52:H59)</f>
        <v>0</v>
      </c>
      <c r="I51" s="89">
        <f>SUM(I52:I59)</f>
        <v>82939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/>
      <c r="H52" s="93"/>
      <c r="I52" s="93"/>
      <c r="J52" s="93"/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/>
      <c r="H53" s="93"/>
      <c r="I53" s="93"/>
      <c r="J53" s="93"/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/>
      <c r="H54" s="93"/>
      <c r="I54" s="93"/>
      <c r="J54" s="93"/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3914</v>
      </c>
      <c r="H55" s="93"/>
      <c r="I55" s="93">
        <v>32929</v>
      </c>
      <c r="J55" s="93"/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1916</v>
      </c>
      <c r="H56" s="93"/>
      <c r="I56" s="93">
        <v>47706</v>
      </c>
      <c r="J56" s="93"/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26200</v>
      </c>
      <c r="H57" s="93"/>
      <c r="I57" s="93">
        <v>665</v>
      </c>
      <c r="J57" s="93"/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968</v>
      </c>
      <c r="H58" s="93"/>
      <c r="I58" s="93">
        <v>1639</v>
      </c>
      <c r="J58" s="93"/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/>
      <c r="H59" s="93"/>
      <c r="I59" s="93"/>
      <c r="J59" s="93"/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/>
      <c r="H61" s="93"/>
      <c r="I61" s="93"/>
      <c r="J61" s="93"/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/>
      <c r="H62" s="93"/>
      <c r="I62" s="93"/>
      <c r="J62" s="93"/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/>
      <c r="H63" s="93"/>
      <c r="I63" s="93"/>
      <c r="J63" s="93"/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/>
      <c r="H64" s="93"/>
      <c r="I64" s="93"/>
      <c r="J64" s="93"/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904695</v>
      </c>
      <c r="H65" s="89">
        <f>H66+H67+H68</f>
        <v>0</v>
      </c>
      <c r="I65" s="89">
        <f>I66+I67+I68</f>
        <v>26346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452</v>
      </c>
      <c r="H66" s="93"/>
      <c r="I66" s="93"/>
      <c r="J66" s="93"/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904243</v>
      </c>
      <c r="H67" s="93"/>
      <c r="I67" s="93">
        <v>26346</v>
      </c>
      <c r="J67" s="93"/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/>
      <c r="H68" s="93"/>
      <c r="I68" s="93"/>
      <c r="J68" s="93"/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/>
      <c r="H70" s="93"/>
      <c r="I70" s="93"/>
      <c r="J70" s="93"/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/>
      <c r="H71" s="93"/>
      <c r="I71" s="93"/>
      <c r="J71" s="93"/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/>
      <c r="H72" s="93"/>
      <c r="I72" s="93"/>
      <c r="J72" s="93"/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/>
      <c r="H73" s="93"/>
      <c r="I73" s="93"/>
      <c r="J73" s="93"/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0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/>
      <c r="H75" s="93"/>
      <c r="I75" s="93"/>
      <c r="J75" s="93"/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/>
      <c r="H76" s="93"/>
      <c r="I76" s="93"/>
      <c r="J76" s="93"/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/>
      <c r="H77" s="93"/>
      <c r="I77" s="93"/>
      <c r="J77" s="93"/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/>
      <c r="H78" s="93"/>
      <c r="I78" s="93"/>
      <c r="J78" s="93"/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/>
      <c r="H79" s="93"/>
      <c r="I79" s="93"/>
      <c r="J79" s="93"/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/>
      <c r="H80" s="93"/>
      <c r="I80" s="93"/>
      <c r="J80" s="93"/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50212</v>
      </c>
      <c r="H81" s="89">
        <f>SUM(H82:H85)</f>
        <v>0</v>
      </c>
      <c r="I81" s="89">
        <f>SUM(I82:I85)</f>
        <v>59385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/>
      <c r="H82" s="93"/>
      <c r="I82" s="93"/>
      <c r="J82" s="93"/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/>
      <c r="H83" s="93"/>
      <c r="I83" s="93"/>
      <c r="J83" s="93"/>
      <c r="K83" s="63" t="s">
        <v>1201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/>
      <c r="H84" s="93"/>
      <c r="I84" s="93"/>
      <c r="J84" s="93"/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50212</v>
      </c>
      <c r="H85" s="93"/>
      <c r="I85" s="93">
        <v>59385</v>
      </c>
      <c r="J85" s="93"/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/>
      <c r="H86" s="98"/>
      <c r="I86" s="98"/>
      <c r="J86" s="98"/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5001075</v>
      </c>
      <c r="H87" s="19">
        <f>SUM(H17+H22+H35+H38+H45+H47+H51+H60+H65+H69+H74+H81+H86)</f>
        <v>0</v>
      </c>
      <c r="I87" s="19">
        <f>SUM(I17+I22+I35+I38+I45+I47+I51+I60+I65+I69+I74+I81+I86)</f>
        <v>5702633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Coihaique</v>
      </c>
      <c r="D2" s="56"/>
    </row>
    <row r="3" spans="2:4" ht="15.75">
      <c r="B3" s="54" t="s">
        <v>1186</v>
      </c>
      <c r="C3" s="55" t="str">
        <f>'Gastos Mensuales Acumulados'!F6</f>
        <v>JULIO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JULIO</v>
      </c>
      <c r="C2" s="3" t="str">
        <f>VLOOKUP(D2,LBUSCAR,2,0)</f>
        <v>11101</v>
      </c>
      <c r="D2" s="3" t="str">
        <f>'Gastos Mensuales Acumulados'!F4</f>
        <v>Coihaique</v>
      </c>
      <c r="E2">
        <f>'Gastos Mensuales Acumulados'!G17</f>
        <v>1306972</v>
      </c>
      <c r="F2">
        <f>'Gastos Mensuales Acumulados'!G18</f>
        <v>752097</v>
      </c>
      <c r="G2">
        <f>'Gastos Mensuales Acumulados'!G19</f>
        <v>258052</v>
      </c>
      <c r="H2">
        <f>'Gastos Mensuales Acumulados'!G20</f>
        <v>108873</v>
      </c>
      <c r="I2">
        <f>'Gastos Mensuales Acumulados'!G21</f>
        <v>187950</v>
      </c>
      <c r="J2">
        <f>'Gastos Mensuales Acumulados'!G22</f>
        <v>1513782</v>
      </c>
      <c r="K2">
        <f>'Gastos Mensuales Acumulados'!G23</f>
        <v>3469</v>
      </c>
      <c r="L2">
        <f>'Gastos Mensuales Acumulados'!G24</f>
        <v>8680</v>
      </c>
      <c r="M2">
        <f>'Gastos Mensuales Acumulados'!G25</f>
        <v>60818</v>
      </c>
      <c r="N2">
        <f>'Gastos Mensuales Acumulados'!G26</f>
        <v>91943</v>
      </c>
      <c r="O2">
        <f>'Gastos Mensuales Acumulados'!G27</f>
        <v>372398</v>
      </c>
      <c r="P2">
        <f>'Gastos Mensuales Acumulados'!G28</f>
        <v>14769</v>
      </c>
      <c r="Q2">
        <f>'Gastos Mensuales Acumulados'!G29</f>
        <v>11068</v>
      </c>
      <c r="R2">
        <f>'Gastos Mensuales Acumulados'!G30</f>
        <v>864673</v>
      </c>
      <c r="S2">
        <f>'Gastos Mensuales Acumulados'!G31</f>
        <v>50262</v>
      </c>
      <c r="T2">
        <f>'Gastos Mensuales Acumulados'!G32</f>
        <v>15958</v>
      </c>
      <c r="U2">
        <f>'Gastos Mensuales Acumulados'!G33</f>
        <v>11544</v>
      </c>
      <c r="V2">
        <f>'Gastos Mensuales Acumulados'!G34</f>
        <v>8200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1190527</v>
      </c>
      <c r="AA2">
        <f>'Gastos Mensuales Acumulados'!G39</f>
        <v>171379</v>
      </c>
      <c r="AB2">
        <f>'Gastos Mensuales Acumulados'!G40</f>
        <v>1019148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1889</v>
      </c>
      <c r="AJ2">
        <f>'Gastos Mensuales Acumulados'!G48</f>
        <v>1159</v>
      </c>
      <c r="AK2">
        <f>'Gastos Mensuales Acumulados'!G49</f>
        <v>199</v>
      </c>
      <c r="AL2">
        <f>'Gastos Mensuales Acumulados'!G50</f>
        <v>531</v>
      </c>
      <c r="AM2">
        <f>'Gastos Mensuales Acumulados'!G51</f>
        <v>32998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3914</v>
      </c>
      <c r="AR2">
        <f>'Gastos Mensuales Acumulados'!G56</f>
        <v>1916</v>
      </c>
      <c r="AS2">
        <f>'Gastos Mensuales Acumulados'!G57</f>
        <v>26200</v>
      </c>
      <c r="AT2">
        <f>'Gastos Mensuales Acumulados'!G58</f>
        <v>968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904695</v>
      </c>
      <c r="BB2">
        <f>'Gastos Mensuales Acumulados'!G66</f>
        <v>452</v>
      </c>
      <c r="BC2">
        <f>'Gastos Mensuales Acumulados'!G67</f>
        <v>904243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50212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50212</v>
      </c>
      <c r="BV2">
        <f>'Gastos Mensuales Acumulados'!G86</f>
        <v>0</v>
      </c>
      <c r="BW2">
        <f>'Gastos Mensuales Acumulados'!G87</f>
        <v>5001075</v>
      </c>
      <c r="BX2" t="str">
        <f>+'Gastos Mensuales Acumulados'!$F$9</f>
        <v>IRENE  VERA</v>
      </c>
      <c r="BY2" t="str">
        <f>+'Gastos Mensuales Acumulados'!$F$10</f>
        <v>ENCARGADA DE CONTABILIDAD</v>
      </c>
      <c r="BZ2" t="str">
        <f>+'Gastos Mensuales Acumulados'!$F$11</f>
        <v>67 - 675156</v>
      </c>
    </row>
    <row r="3" spans="1:78" ht="12.75">
      <c r="A3" t="str">
        <f>+'Gastos Mensuales Acumulados'!H16</f>
        <v>SALUD</v>
      </c>
      <c r="B3" t="str">
        <f>+'Gastos Mensuales Acumulados'!$F$6</f>
        <v>JULIO</v>
      </c>
      <c r="C3" s="3" t="str">
        <f>VLOOKUP(D3,LBUSCAR,2,0)</f>
        <v>11101</v>
      </c>
      <c r="D3" s="3" t="str">
        <f>'Gastos Mensuales Acumulados'!F4</f>
        <v>Coihaique</v>
      </c>
      <c r="E3">
        <f>'Gastos Mensuales Acumulados'!H17</f>
        <v>0</v>
      </c>
      <c r="F3">
        <f>'Gastos Mensuales Acumulados'!H18</f>
        <v>0</v>
      </c>
      <c r="G3">
        <f>'Gastos Mensuales Acumulados'!H19</f>
        <v>0</v>
      </c>
      <c r="H3">
        <f>'Gastos Mensuales Acumulados'!H20</f>
        <v>0</v>
      </c>
      <c r="I3">
        <f>'Gastos Mensuales Acumulados'!H21</f>
        <v>0</v>
      </c>
      <c r="J3">
        <f>'Gastos Mensuales Acumulados'!H22</f>
        <v>0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0</v>
      </c>
      <c r="N3">
        <f>'Gastos Mensuales Acumulados'!H26</f>
        <v>0</v>
      </c>
      <c r="O3">
        <f>'Gastos Mensuales Acumulados'!H27</f>
        <v>0</v>
      </c>
      <c r="P3">
        <f>'Gastos Mensuales Acumulados'!H28</f>
        <v>0</v>
      </c>
      <c r="Q3">
        <f>'Gastos Mensuales Acumulados'!H29</f>
        <v>0</v>
      </c>
      <c r="R3">
        <f>'Gastos Mensuales Acumulados'!H30</f>
        <v>0</v>
      </c>
      <c r="S3">
        <f>'Gastos Mensuales Acumulados'!H31</f>
        <v>0</v>
      </c>
      <c r="T3">
        <f>'Gastos Mensuales Acumulados'!H32</f>
        <v>0</v>
      </c>
      <c r="U3">
        <f>'Gastos Mensuales Acumulados'!H33</f>
        <v>0</v>
      </c>
      <c r="V3">
        <f>'Gastos Mensuales Acumulados'!H34</f>
        <v>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0</v>
      </c>
      <c r="BX3" t="str">
        <f>+'Gastos Mensuales Acumulados'!$F$9</f>
        <v>IRENE  VERA</v>
      </c>
      <c r="BY3" t="str">
        <f>+'Gastos Mensuales Acumulados'!$F$10</f>
        <v>ENCARGADA DE CONTABILIDAD</v>
      </c>
      <c r="BZ3" t="str">
        <f>+'Gastos Mensuales Acumulados'!$F$11</f>
        <v>67 - 675156</v>
      </c>
    </row>
    <row r="4" spans="1:78" ht="12.75">
      <c r="A4" t="str">
        <f>+'Gastos Mensuales Acumulados'!I16</f>
        <v>EDUCACION</v>
      </c>
      <c r="B4" t="str">
        <f>+'Gastos Mensuales Acumulados'!$F$6</f>
        <v>JULIO</v>
      </c>
      <c r="C4" s="3" t="str">
        <f>VLOOKUP(D4,LBUSCAR,2,0)</f>
        <v>11101</v>
      </c>
      <c r="D4" s="3" t="str">
        <f>'Gastos Mensuales Acumulados'!F4</f>
        <v>Coihaique</v>
      </c>
      <c r="E4">
        <f>'Gastos Mensuales Acumulados'!I17</f>
        <v>5092559</v>
      </c>
      <c r="F4">
        <f>'Gastos Mensuales Acumulados'!I18</f>
        <v>2326689</v>
      </c>
      <c r="G4">
        <f>'Gastos Mensuales Acumulados'!I19</f>
        <v>1223083</v>
      </c>
      <c r="H4">
        <f>'Gastos Mensuales Acumulados'!I20</f>
        <v>1542787</v>
      </c>
      <c r="I4">
        <f>'Gastos Mensuales Acumulados'!I21</f>
        <v>0</v>
      </c>
      <c r="J4">
        <f>'Gastos Mensuales Acumulados'!I22</f>
        <v>437327</v>
      </c>
      <c r="K4">
        <f>'Gastos Mensuales Acumulados'!I23</f>
        <v>9241</v>
      </c>
      <c r="L4">
        <f>'Gastos Mensuales Acumulados'!I24</f>
        <v>336</v>
      </c>
      <c r="M4">
        <f>'Gastos Mensuales Acumulados'!I25</f>
        <v>163075</v>
      </c>
      <c r="N4">
        <f>'Gastos Mensuales Acumulados'!I26</f>
        <v>65325</v>
      </c>
      <c r="O4">
        <f>'Gastos Mensuales Acumulados'!I27</f>
        <v>127244</v>
      </c>
      <c r="P4">
        <f>'Gastos Mensuales Acumulados'!I28</f>
        <v>28948</v>
      </c>
      <c r="Q4">
        <f>'Gastos Mensuales Acumulados'!I29</f>
        <v>1269</v>
      </c>
      <c r="R4">
        <f>'Gastos Mensuales Acumulados'!I30</f>
        <v>8102</v>
      </c>
      <c r="S4">
        <f>'Gastos Mensuales Acumulados'!I31</f>
        <v>6437</v>
      </c>
      <c r="T4">
        <f>'Gastos Mensuales Acumulados'!I32</f>
        <v>6747</v>
      </c>
      <c r="U4">
        <f>'Gastos Mensuales Acumulados'!I33</f>
        <v>10663</v>
      </c>
      <c r="V4">
        <f>'Gastos Mensuales Acumulados'!I34</f>
        <v>9940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4077</v>
      </c>
      <c r="AJ4">
        <f>'Gastos Mensuales Acumulados'!I48</f>
        <v>4077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82939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32929</v>
      </c>
      <c r="AR4">
        <f>'Gastos Mensuales Acumulados'!I56</f>
        <v>47706</v>
      </c>
      <c r="AS4">
        <f>'Gastos Mensuales Acumulados'!I57</f>
        <v>665</v>
      </c>
      <c r="AT4">
        <f>'Gastos Mensuales Acumulados'!I58</f>
        <v>1639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26346</v>
      </c>
      <c r="BB4">
        <f>'Gastos Mensuales Acumulados'!I66</f>
        <v>0</v>
      </c>
      <c r="BC4">
        <f>'Gastos Mensuales Acumulados'!I67</f>
        <v>26346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59385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59385</v>
      </c>
      <c r="BV4">
        <f>'Gastos Mensuales Acumulados'!I86</f>
        <v>0</v>
      </c>
      <c r="BW4">
        <f>'Gastos Mensuales Acumulados'!I87</f>
        <v>5702633</v>
      </c>
      <c r="BX4" t="str">
        <f>+'Gastos Mensuales Acumulados'!$F$9</f>
        <v>IRENE  VERA</v>
      </c>
      <c r="BY4" t="str">
        <f>+'Gastos Mensuales Acumulados'!$F$10</f>
        <v>ENCARGADA DE CONTABILIDAD</v>
      </c>
      <c r="BZ4" t="str">
        <f>+'Gastos Mensuales Acumulados'!$F$11</f>
        <v>67 - 675156</v>
      </c>
    </row>
    <row r="5" spans="1:78" ht="12.75">
      <c r="A5" t="str">
        <f>+'Gastos Mensuales Acumulados'!J16</f>
        <v>CEMENTERIO</v>
      </c>
      <c r="B5" t="str">
        <f>+'Gastos Mensuales Acumulados'!$F$6</f>
        <v>JULIO</v>
      </c>
      <c r="C5" s="3" t="str">
        <f>VLOOKUP(D5,LBUSCAR,2,0)</f>
        <v>11101</v>
      </c>
      <c r="D5" s="3" t="str">
        <f>'Gastos Mensuales Acumulados'!F4</f>
        <v>Coihaique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IRENE  VERA</v>
      </c>
      <c r="BY5" t="str">
        <f>+'Gastos Mensuales Acumulados'!$F$10</f>
        <v>ENCARGADA DE CONTABILIDAD</v>
      </c>
      <c r="BZ5" t="str">
        <f>+'Gastos Mensuales Acumulados'!$F$11</f>
        <v>67 - 675156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Julia Cordova</cp:lastModifiedBy>
  <cp:lastPrinted>2008-03-27T19:02:07Z</cp:lastPrinted>
  <dcterms:created xsi:type="dcterms:W3CDTF">2008-02-28T21:05:06Z</dcterms:created>
  <dcterms:modified xsi:type="dcterms:W3CDTF">2013-08-09T15:27:30Z</dcterms:modified>
  <cp:category/>
  <cp:version/>
  <cp:contentType/>
  <cp:contentStatus/>
</cp:coreProperties>
</file>